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ubjanousek/Documents/GFS/"/>
    </mc:Choice>
  </mc:AlternateContent>
  <xr:revisionPtr revIDLastSave="0" documentId="13_ncr:1_{825195A1-B724-364F-BA4F-E8FFDC3C686F}" xr6:coauthVersionLast="47" xr6:coauthVersionMax="47" xr10:uidLastSave="{00000000-0000-0000-0000-000000000000}"/>
  <bookViews>
    <workbookView xWindow="0" yWindow="500" windowWidth="28800" windowHeight="16300" xr2:uid="{B705BB02-CF3C-CB45-8A1C-8BE96D38AD20}"/>
  </bookViews>
  <sheets>
    <sheet name="Zad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M6" i="1" l="1"/>
  <c r="D9" i="1"/>
  <c r="N15" i="1" l="1"/>
  <c r="H44" i="1"/>
  <c r="M35" i="1" s="1"/>
  <c r="H32" i="1"/>
  <c r="H33" i="1" s="1"/>
  <c r="M34" i="1" s="1"/>
  <c r="I18" i="1"/>
  <c r="I6" i="1"/>
  <c r="I7" i="1"/>
  <c r="I8" i="1"/>
  <c r="I9" i="1"/>
  <c r="I10" i="1"/>
  <c r="I11" i="1"/>
  <c r="I12" i="1"/>
  <c r="I13" i="1"/>
  <c r="I14" i="1"/>
  <c r="I15" i="1"/>
  <c r="I16" i="1"/>
  <c r="I17" i="1"/>
  <c r="I5" i="1"/>
  <c r="H19" i="1"/>
  <c r="D43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0" i="1"/>
  <c r="D15" i="1"/>
  <c r="D6" i="1"/>
  <c r="D7" i="1"/>
  <c r="D8" i="1"/>
  <c r="D10" i="1"/>
  <c r="D11" i="1"/>
  <c r="D12" i="1"/>
  <c r="D13" i="1"/>
  <c r="D14" i="1"/>
  <c r="D5" i="1"/>
  <c r="C16" i="1"/>
  <c r="M5" i="1" s="1"/>
  <c r="L42" i="1" l="1"/>
  <c r="L41" i="1"/>
  <c r="L40" i="1"/>
  <c r="M8" i="1"/>
  <c r="M10" i="1" s="1"/>
  <c r="N6" i="1"/>
  <c r="M29" i="1" s="1"/>
  <c r="N29" i="1" s="1"/>
  <c r="M15" i="1"/>
  <c r="M16" i="1"/>
  <c r="M17" i="1"/>
  <c r="I19" i="1"/>
  <c r="N16" i="1"/>
  <c r="N17" i="1" s="1"/>
  <c r="M28" i="1"/>
  <c r="N28" i="1" s="1"/>
  <c r="M22" i="1"/>
  <c r="M23" i="1"/>
  <c r="N22" i="1"/>
  <c r="N23" i="1"/>
  <c r="M36" i="1"/>
  <c r="D44" i="1"/>
  <c r="D16" i="1"/>
  <c r="N5" i="1"/>
  <c r="N8" i="1" l="1"/>
  <c r="N10" i="1" s="1"/>
</calcChain>
</file>

<file path=xl/sharedStrings.xml><?xml version="1.0" encoding="utf-8"?>
<sst xmlns="http://schemas.openxmlformats.org/spreadsheetml/2006/main" count="119" uniqueCount="103">
  <si>
    <t>PŘÍJEM</t>
  </si>
  <si>
    <t>měsíčně</t>
  </si>
  <si>
    <t>ročně</t>
  </si>
  <si>
    <t>Příjem z pronájmu</t>
  </si>
  <si>
    <t>Příjem z brigád</t>
  </si>
  <si>
    <t>Jiný příjem</t>
  </si>
  <si>
    <t>Příjem z investic</t>
  </si>
  <si>
    <t>Celkem</t>
  </si>
  <si>
    <t>VÝDAJE ZA SPOTŘEBU</t>
  </si>
  <si>
    <t>Nájem</t>
  </si>
  <si>
    <t>Internet</t>
  </si>
  <si>
    <t>Mobilní telefon/y</t>
  </si>
  <si>
    <t>Zdravotní a sociální pojištění (OSVČ)</t>
  </si>
  <si>
    <t>Daně (OSVČ)</t>
  </si>
  <si>
    <t>Doprava (benzín, nafta, MHD)</t>
  </si>
  <si>
    <t>VÝDAJE ZA FINANČNÍ PRODUKTY</t>
  </si>
  <si>
    <t>Hypoteční úvěr</t>
  </si>
  <si>
    <t>Spotřebitelský úvěr</t>
  </si>
  <si>
    <t xml:space="preserve">Spotřebitelský úvěr </t>
  </si>
  <si>
    <t>Úvěr ze stavebního spoření</t>
  </si>
  <si>
    <t>Životní pojištění</t>
  </si>
  <si>
    <t>Pojištění nemovitosti (včetně domácnosti)</t>
  </si>
  <si>
    <t>Pojištění odpovědnosti občana</t>
  </si>
  <si>
    <t>Pojištěni odpovědnosti zaměstnance</t>
  </si>
  <si>
    <t>Jiné pojištění (cestovní, mazlíček, karty…)</t>
  </si>
  <si>
    <t>Pojištění motorových vozidel</t>
  </si>
  <si>
    <t>Leasing</t>
  </si>
  <si>
    <t>Stavební spoření</t>
  </si>
  <si>
    <t>Doplňkové penzijní spoření / penzijní připojištění</t>
  </si>
  <si>
    <t>Podílové fondy/ETF</t>
  </si>
  <si>
    <t>Jiné investiční nebo spořící produkty</t>
  </si>
  <si>
    <t>ZADÁNÍ</t>
  </si>
  <si>
    <t>Výživné / Alimenty</t>
  </si>
  <si>
    <t>Rodičovká / Mateřká dovolená</t>
  </si>
  <si>
    <t>Kroužky / Koníčky / Sport</t>
  </si>
  <si>
    <t>Léky</t>
  </si>
  <si>
    <t>Výživové doplňky</t>
  </si>
  <si>
    <t>Dárky</t>
  </si>
  <si>
    <t>Oblečení</t>
  </si>
  <si>
    <t>Jiný výdaj (příspěvky na charitu...)</t>
  </si>
  <si>
    <t>ROZVAHA</t>
  </si>
  <si>
    <t>PŘÍJMY</t>
  </si>
  <si>
    <t>VÝDAJE</t>
  </si>
  <si>
    <t>ZŮSTATEK (ROČNĚ)</t>
  </si>
  <si>
    <t>ZŮSTATEK (MĚSÍČNĚ)</t>
  </si>
  <si>
    <t>VÝSLEDEK</t>
  </si>
  <si>
    <t>REZERVA</t>
  </si>
  <si>
    <t>Běžný účet</t>
  </si>
  <si>
    <t>Produkt</t>
  </si>
  <si>
    <t>částka</t>
  </si>
  <si>
    <t>Spořící účet</t>
  </si>
  <si>
    <t>Podílové fondy / ETF</t>
  </si>
  <si>
    <t>Zlato / Stříbro</t>
  </si>
  <si>
    <t>Termínovaný vklad</t>
  </si>
  <si>
    <t>Jiný finanční majetek</t>
  </si>
  <si>
    <t>Jiný nemovitý majetek (mimo vlastního bydlení)</t>
  </si>
  <si>
    <t>REZERVA / MAJETEK</t>
  </si>
  <si>
    <t>Položka</t>
  </si>
  <si>
    <t>Příjem z</t>
  </si>
  <si>
    <t>Bydlím v nájmu</t>
  </si>
  <si>
    <t>Vlastním nemovitost</t>
  </si>
  <si>
    <t>Celkem (včetně nemovitého majetku)</t>
  </si>
  <si>
    <t>Kreditní karta</t>
  </si>
  <si>
    <t>Kontokorent</t>
  </si>
  <si>
    <t>Jiný dluh</t>
  </si>
  <si>
    <t xml:space="preserve">MAJETEK </t>
  </si>
  <si>
    <t>ZÁVAZKY</t>
  </si>
  <si>
    <t>MAJETEK VS ZÁVAZKY</t>
  </si>
  <si>
    <t>JAK DLOUHO VYDRŽÍM BEZ PŘÍJMU</t>
  </si>
  <si>
    <t>měsíců</t>
  </si>
  <si>
    <t>let</t>
  </si>
  <si>
    <t>Zbytné výdaje</t>
  </si>
  <si>
    <t>Nezbytné výdaje</t>
  </si>
  <si>
    <t>Rozdíl</t>
  </si>
  <si>
    <t xml:space="preserve">ROZLOŽENÍ (20/70/10) </t>
  </si>
  <si>
    <t>Svoz odpadu, koncesionářské poplatky</t>
  </si>
  <si>
    <t>Cigarety</t>
  </si>
  <si>
    <t>Kam</t>
  </si>
  <si>
    <t>Ideálně</t>
  </si>
  <si>
    <t>Optimální</t>
  </si>
  <si>
    <t>Aktuální</t>
  </si>
  <si>
    <t>Nezbytné</t>
  </si>
  <si>
    <t>Zbytné</t>
  </si>
  <si>
    <t>20 % Rezerva a budoucí cíle</t>
  </si>
  <si>
    <t>70 % Spotřeba</t>
  </si>
  <si>
    <t>10 % Zábava</t>
  </si>
  <si>
    <t>ZÁVAZKY / DLUHY (aktuální dlužná částka)</t>
  </si>
  <si>
    <t xml:space="preserve">Příjem ze zaměstnání </t>
  </si>
  <si>
    <t xml:space="preserve">Příjem z podnikání </t>
  </si>
  <si>
    <t>Příjem ze zaměstnání (partner/ka)</t>
  </si>
  <si>
    <t>Příjem z podnikání (partner/ka)</t>
  </si>
  <si>
    <t>Energie (elekřina, plyn, voda, SVJ, fond oprav)</t>
  </si>
  <si>
    <t>Škola / Školka (obědy, družina, učebnice, exkurze)</t>
  </si>
  <si>
    <t>Služby (kadeřník, kosmetika, manikúra, pedikúra…)</t>
  </si>
  <si>
    <t>Dovolená / Výlety</t>
  </si>
  <si>
    <t>Jiný výdaj (kapesné...)</t>
  </si>
  <si>
    <t>Předplatné (HBO, Netflix, Spotify, Voyo, úložiště…)</t>
  </si>
  <si>
    <t>Penzijní připojištětní / DPS / DIP</t>
  </si>
  <si>
    <t>Servis vozidla (servis, technická, pneu, myčka...)</t>
  </si>
  <si>
    <t>Mazlíčci (poplatky, veterinář, krmivo, hračky, pamlsky)</t>
  </si>
  <si>
    <t>Potraviny (včetně alkoholu, hyg. a toaletních potřeb)</t>
  </si>
  <si>
    <t>Invalidní / vdovský / vdovecký / sirotčí důchod</t>
  </si>
  <si>
    <t>Aktuálně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</si>
</sst>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Kč&quot;"/>
    <numFmt numFmtId="166" formatCode="#,##0\ &quot;Kč&quot;"/>
  </numFmts>
  <fonts count="20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  <charset val="238"/>
    </font>
    <font>
      <b/>
      <sz val="11"/>
      <color rgb="FFFFC000"/>
      <name val="Arial"/>
      <family val="2"/>
      <charset val="238"/>
    </font>
    <font>
      <b/>
      <sz val="11"/>
      <color rgb="FF00EA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DBD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DF04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5" fillId="5" borderId="15" xfId="0" applyFont="1" applyFill="1" applyBorder="1"/>
    <xf numFmtId="0" fontId="2" fillId="0" borderId="0" xfId="0" applyFont="1"/>
    <xf numFmtId="0" fontId="5" fillId="5" borderId="16" xfId="0" applyFont="1" applyFill="1" applyBorder="1"/>
    <xf numFmtId="0" fontId="5" fillId="5" borderId="20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0" xfId="0" applyFont="1"/>
    <xf numFmtId="0" fontId="4" fillId="2" borderId="12" xfId="0" applyFont="1" applyFill="1" applyBorder="1"/>
    <xf numFmtId="0" fontId="4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9" fillId="5" borderId="20" xfId="0" applyFont="1" applyFill="1" applyBorder="1"/>
    <xf numFmtId="0" fontId="5" fillId="5" borderId="7" xfId="0" applyFont="1" applyFill="1" applyBorder="1"/>
    <xf numFmtId="0" fontId="4" fillId="6" borderId="1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2" xfId="0" applyFont="1" applyFill="1" applyBorder="1"/>
    <xf numFmtId="0" fontId="4" fillId="6" borderId="4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/>
    <xf numFmtId="166" fontId="4" fillId="0" borderId="6" xfId="0" applyNumberFormat="1" applyFont="1" applyBorder="1"/>
    <xf numFmtId="166" fontId="4" fillId="5" borderId="20" xfId="0" applyNumberFormat="1" applyFont="1" applyFill="1" applyBorder="1"/>
    <xf numFmtId="166" fontId="4" fillId="0" borderId="6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right"/>
    </xf>
    <xf numFmtId="166" fontId="4" fillId="5" borderId="20" xfId="0" applyNumberFormat="1" applyFont="1" applyFill="1" applyBorder="1" applyAlignment="1">
      <alignment horizontal="right"/>
    </xf>
    <xf numFmtId="166" fontId="4" fillId="0" borderId="14" xfId="0" applyNumberFormat="1" applyFont="1" applyBorder="1" applyAlignment="1">
      <alignment horizontal="right"/>
    </xf>
    <xf numFmtId="166" fontId="4" fillId="0" borderId="18" xfId="0" applyNumberFormat="1" applyFont="1" applyBorder="1" applyAlignment="1">
      <alignment horizontal="right"/>
    </xf>
    <xf numFmtId="166" fontId="4" fillId="5" borderId="15" xfId="0" applyNumberFormat="1" applyFont="1" applyFill="1" applyBorder="1" applyAlignment="1">
      <alignment horizontal="right"/>
    </xf>
    <xf numFmtId="166" fontId="6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18" fillId="5" borderId="8" xfId="0" applyNumberFormat="1" applyFont="1" applyFill="1" applyBorder="1" applyAlignment="1">
      <alignment horizontal="center"/>
    </xf>
    <xf numFmtId="166" fontId="19" fillId="5" borderId="13" xfId="0" applyNumberFormat="1" applyFont="1" applyFill="1" applyBorder="1" applyAlignment="1">
      <alignment horizontal="center"/>
    </xf>
    <xf numFmtId="166" fontId="17" fillId="0" borderId="0" xfId="0" applyNumberFormat="1" applyFont="1" applyAlignment="1">
      <alignment horizontal="center"/>
    </xf>
    <xf numFmtId="166" fontId="19" fillId="5" borderId="8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9" borderId="15" xfId="0" applyFont="1" applyFill="1" applyBorder="1"/>
    <xf numFmtId="0" fontId="4" fillId="9" borderId="14" xfId="0" applyFont="1" applyFill="1" applyBorder="1"/>
    <xf numFmtId="0" fontId="4" fillId="9" borderId="18" xfId="0" applyFont="1" applyFill="1" applyBorder="1"/>
    <xf numFmtId="0" fontId="4" fillId="9" borderId="6" xfId="0" applyFont="1" applyFill="1" applyBorder="1"/>
    <xf numFmtId="0" fontId="6" fillId="9" borderId="6" xfId="0" applyFont="1" applyFill="1" applyBorder="1"/>
    <xf numFmtId="0" fontId="6" fillId="9" borderId="19" xfId="0" applyFont="1" applyFill="1" applyBorder="1"/>
    <xf numFmtId="0" fontId="7" fillId="9" borderId="22" xfId="0" applyFont="1" applyFill="1" applyBorder="1"/>
    <xf numFmtId="0" fontId="4" fillId="9" borderId="19" xfId="0" applyFont="1" applyFill="1" applyBorder="1"/>
    <xf numFmtId="0" fontId="8" fillId="9" borderId="12" xfId="0" applyFont="1" applyFill="1" applyBorder="1"/>
    <xf numFmtId="0" fontId="8" fillId="9" borderId="22" xfId="0" applyFont="1" applyFill="1" applyBorder="1"/>
    <xf numFmtId="0" fontId="4" fillId="9" borderId="6" xfId="0" applyFont="1" applyFill="1" applyBorder="1" applyAlignment="1">
      <alignment horizontal="left"/>
    </xf>
    <xf numFmtId="166" fontId="4" fillId="0" borderId="14" xfId="0" applyNumberFormat="1" applyFont="1" applyBorder="1" applyAlignment="1" applyProtection="1">
      <alignment horizontal="right"/>
      <protection locked="0"/>
    </xf>
    <xf numFmtId="166" fontId="4" fillId="0" borderId="18" xfId="0" applyNumberFormat="1" applyFont="1" applyBorder="1" applyAlignment="1" applyProtection="1">
      <alignment horizontal="right"/>
      <protection locked="0"/>
    </xf>
    <xf numFmtId="166" fontId="4" fillId="0" borderId="6" xfId="0" applyNumberFormat="1" applyFont="1" applyBorder="1" applyProtection="1">
      <protection locked="0"/>
    </xf>
    <xf numFmtId="166" fontId="4" fillId="0" borderId="6" xfId="0" applyNumberFormat="1" applyFont="1" applyBorder="1" applyAlignment="1" applyProtection="1">
      <alignment horizontal="right"/>
      <protection locked="0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166" fontId="8" fillId="0" borderId="22" xfId="0" applyNumberFormat="1" applyFont="1" applyBorder="1" applyAlignment="1">
      <alignment horizontal="center"/>
    </xf>
    <xf numFmtId="166" fontId="8" fillId="0" borderId="23" xfId="0" applyNumberFormat="1" applyFont="1" applyBorder="1" applyAlignment="1">
      <alignment horizontal="center"/>
    </xf>
    <xf numFmtId="166" fontId="12" fillId="5" borderId="2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4" fillId="0" borderId="6" xfId="0" applyNumberFormat="1" applyFont="1" applyBorder="1" applyAlignment="1" applyProtection="1">
      <alignment horizontal="right"/>
      <protection locked="0"/>
    </xf>
    <xf numFmtId="0" fontId="4" fillId="4" borderId="6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166" fontId="4" fillId="0" borderId="22" xfId="0" applyNumberFormat="1" applyFont="1" applyBorder="1" applyAlignment="1" applyProtection="1">
      <alignment horizontal="right"/>
      <protection locked="0"/>
    </xf>
    <xf numFmtId="166" fontId="4" fillId="0" borderId="23" xfId="0" applyNumberFormat="1" applyFont="1" applyBorder="1" applyAlignment="1" applyProtection="1">
      <alignment horizontal="right"/>
      <protection locked="0"/>
    </xf>
    <xf numFmtId="166" fontId="4" fillId="5" borderId="20" xfId="0" applyNumberFormat="1" applyFont="1" applyFill="1" applyBorder="1" applyAlignment="1">
      <alignment horizontal="right"/>
    </xf>
    <xf numFmtId="0" fontId="10" fillId="8" borderId="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166" fontId="4" fillId="0" borderId="19" xfId="0" applyNumberFormat="1" applyFont="1" applyBorder="1" applyAlignment="1" applyProtection="1">
      <alignment horizontal="right"/>
      <protection locked="0"/>
    </xf>
    <xf numFmtId="166" fontId="6" fillId="0" borderId="6" xfId="0" applyNumberFormat="1" applyFont="1" applyBorder="1" applyProtection="1">
      <protection locked="0"/>
    </xf>
    <xf numFmtId="166" fontId="6" fillId="0" borderId="6" xfId="0" applyNumberFormat="1" applyFont="1" applyBorder="1"/>
    <xf numFmtId="166" fontId="6" fillId="0" borderId="21" xfId="0" applyNumberFormat="1" applyFont="1" applyBorder="1" applyProtection="1">
      <protection locked="0"/>
    </xf>
    <xf numFmtId="166" fontId="6" fillId="0" borderId="19" xfId="0" applyNumberFormat="1" applyFont="1" applyBorder="1"/>
    <xf numFmtId="166" fontId="6" fillId="0" borderId="6" xfId="0" applyNumberFormat="1" applyFont="1" applyBorder="1" applyAlignment="1" applyProtection="1">
      <alignment horizontal="right"/>
      <protection locked="0"/>
    </xf>
    <xf numFmtId="166" fontId="6" fillId="0" borderId="6" xfId="0" applyNumberFormat="1" applyFont="1" applyBorder="1" applyAlignment="1">
      <alignment horizontal="right"/>
    </xf>
    <xf numFmtId="166" fontId="6" fillId="0" borderId="19" xfId="0" applyNumberFormat="1" applyFont="1" applyBorder="1" applyAlignment="1" applyProtection="1">
      <alignment horizontal="right"/>
      <protection locked="0"/>
    </xf>
    <xf numFmtId="166" fontId="6" fillId="0" borderId="19" xfId="0" applyNumberFormat="1" applyFont="1" applyBorder="1" applyAlignment="1">
      <alignment horizontal="right"/>
    </xf>
  </cellXfs>
  <cellStyles count="1">
    <cellStyle name="Normální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numFmt numFmtId="166" formatCode="#,##0\ &quot;Kč&quot;"/>
      <fill>
        <patternFill>
          <bgColor rgb="FFFF0000"/>
        </patternFill>
      </fill>
    </dxf>
    <dxf>
      <font>
        <color auto="1"/>
      </font>
      <numFmt numFmtId="166" formatCode="#,##0\ &quot;Kč&quot;"/>
      <fill>
        <patternFill>
          <bgColor rgb="FF00EA00"/>
        </patternFill>
      </fill>
    </dxf>
    <dxf>
      <font>
        <color rgb="FF9C0006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00EA00"/>
        </patternFill>
      </fill>
    </dxf>
  </dxfs>
  <tableStyles count="0" defaultTableStyle="TableStyleMedium2" defaultPivotStyle="PivotStyleLight16"/>
  <colors>
    <mruColors>
      <color rgb="FF00EA00"/>
      <color rgb="FF00DF04"/>
      <color rgb="FFBFF0CC"/>
      <color rgb="FFFDDBD0"/>
      <color rgb="FFFC6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63ED-E7B6-8748-B5D2-3D6651753B4A}">
  <dimension ref="B1:N46"/>
  <sheetViews>
    <sheetView showGridLines="0" tabSelected="1" showWhiteSpace="0" zoomScaleNormal="220" zoomScalePageLayoutView="94" workbookViewId="0">
      <selection activeCell="C5" sqref="C5"/>
    </sheetView>
  </sheetViews>
  <sheetFormatPr baseColWidth="10" defaultColWidth="10.83203125" defaultRowHeight="16" x14ac:dyDescent="0.2"/>
  <cols>
    <col min="1" max="1" width="4.83203125" style="1" customWidth="1"/>
    <col min="2" max="2" width="41.83203125" style="1" customWidth="1"/>
    <col min="3" max="4" width="13.83203125" style="1" customWidth="1"/>
    <col min="5" max="6" width="4.83203125" style="1" customWidth="1"/>
    <col min="7" max="7" width="41.83203125" style="1" customWidth="1"/>
    <col min="8" max="9" width="13.83203125" style="1" customWidth="1"/>
    <col min="10" max="10" width="4.83203125" style="1" customWidth="1"/>
    <col min="11" max="11" width="9.83203125" style="1" customWidth="1"/>
    <col min="12" max="12" width="25.33203125" style="1" customWidth="1"/>
    <col min="13" max="14" width="15.83203125" style="1" customWidth="1"/>
    <col min="15" max="15" width="9.83203125" style="1" customWidth="1"/>
    <col min="16" max="16384" width="10.83203125" style="1"/>
  </cols>
  <sheetData>
    <row r="1" spans="2:14" x14ac:dyDescent="0.2">
      <c r="B1" s="72" t="s">
        <v>31</v>
      </c>
      <c r="C1" s="72"/>
      <c r="D1" s="72"/>
      <c r="L1" s="72" t="s">
        <v>45</v>
      </c>
      <c r="M1" s="72"/>
      <c r="N1" s="72"/>
    </row>
    <row r="2" spans="2:14" ht="15" x14ac:dyDescent="0.2">
      <c r="H2" s="2"/>
    </row>
    <row r="3" spans="2:14" x14ac:dyDescent="0.2">
      <c r="B3" s="65" t="s">
        <v>0</v>
      </c>
      <c r="C3" s="65"/>
      <c r="D3" s="65"/>
      <c r="F3" s="25"/>
      <c r="G3" s="66" t="s">
        <v>15</v>
      </c>
      <c r="H3" s="66"/>
      <c r="I3" s="66"/>
      <c r="L3" s="67" t="s">
        <v>40</v>
      </c>
      <c r="M3" s="67"/>
      <c r="N3" s="67"/>
    </row>
    <row r="4" spans="2:14" x14ac:dyDescent="0.2">
      <c r="B4" s="18" t="s">
        <v>58</v>
      </c>
      <c r="C4" s="19" t="s">
        <v>1</v>
      </c>
      <c r="D4" s="19" t="s">
        <v>2</v>
      </c>
      <c r="G4" s="7" t="s">
        <v>48</v>
      </c>
      <c r="H4" s="8" t="s">
        <v>1</v>
      </c>
      <c r="I4" s="7" t="s">
        <v>2</v>
      </c>
      <c r="L4" s="10"/>
      <c r="M4" s="11" t="s">
        <v>81</v>
      </c>
      <c r="N4" s="12" t="s">
        <v>82</v>
      </c>
    </row>
    <row r="5" spans="2:14" x14ac:dyDescent="0.2">
      <c r="B5" s="41" t="s">
        <v>87</v>
      </c>
      <c r="C5" s="52"/>
      <c r="D5" s="31">
        <f>C5*12</f>
        <v>0</v>
      </c>
      <c r="G5" s="44" t="s">
        <v>16</v>
      </c>
      <c r="H5" s="55"/>
      <c r="I5" s="29">
        <f>H5*12</f>
        <v>0</v>
      </c>
      <c r="L5" s="44" t="s">
        <v>41</v>
      </c>
      <c r="M5" s="28">
        <f>C16</f>
        <v>0</v>
      </c>
      <c r="N5" s="34">
        <f>C16</f>
        <v>0</v>
      </c>
    </row>
    <row r="6" spans="2:14" x14ac:dyDescent="0.2">
      <c r="B6" s="42" t="s">
        <v>89</v>
      </c>
      <c r="C6" s="52"/>
      <c r="D6" s="31">
        <f t="shared" ref="D6:D14" si="0">C6*12</f>
        <v>0</v>
      </c>
      <c r="G6" s="44" t="s">
        <v>18</v>
      </c>
      <c r="H6" s="55"/>
      <c r="I6" s="29">
        <f t="shared" ref="I6:I17" si="1">H6*12</f>
        <v>0</v>
      </c>
      <c r="L6" s="44" t="s">
        <v>42</v>
      </c>
      <c r="M6" s="28">
        <f>SUM(C20+C21+C22+C23+C24+C25+C26+C27+C28+C29+C30+C31+C32+C33+C34+C35+C36+H5+H6+H7+H8+H9+H10+H11+H12+H13+H14)</f>
        <v>0</v>
      </c>
      <c r="N6" s="34">
        <f>SUM(C44+H19)</f>
        <v>0</v>
      </c>
    </row>
    <row r="7" spans="2:14" ht="17" thickBot="1" x14ac:dyDescent="0.25">
      <c r="B7" s="42" t="s">
        <v>88</v>
      </c>
      <c r="C7" s="52"/>
      <c r="D7" s="31">
        <f t="shared" si="0"/>
        <v>0</v>
      </c>
      <c r="G7" s="44" t="s">
        <v>19</v>
      </c>
      <c r="H7" s="55"/>
      <c r="I7" s="29">
        <f t="shared" si="1"/>
        <v>0</v>
      </c>
      <c r="L7" s="9"/>
      <c r="M7" s="35"/>
      <c r="N7" s="35"/>
    </row>
    <row r="8" spans="2:14" ht="17" thickBot="1" x14ac:dyDescent="0.25">
      <c r="B8" s="42" t="s">
        <v>90</v>
      </c>
      <c r="C8" s="52"/>
      <c r="D8" s="31">
        <f t="shared" si="0"/>
        <v>0</v>
      </c>
      <c r="G8" s="44" t="s">
        <v>26</v>
      </c>
      <c r="H8" s="55"/>
      <c r="I8" s="29">
        <f t="shared" si="1"/>
        <v>0</v>
      </c>
      <c r="K8" s="24"/>
      <c r="L8" s="17" t="s">
        <v>44</v>
      </c>
      <c r="M8" s="36">
        <f>M5-M6</f>
        <v>0</v>
      </c>
      <c r="N8" s="37">
        <f>N5-N6</f>
        <v>0</v>
      </c>
    </row>
    <row r="9" spans="2:14" ht="17" thickBot="1" x14ac:dyDescent="0.25">
      <c r="B9" s="42" t="s">
        <v>33</v>
      </c>
      <c r="C9" s="52"/>
      <c r="D9" s="31">
        <f t="shared" si="0"/>
        <v>0</v>
      </c>
      <c r="G9" s="44" t="s">
        <v>20</v>
      </c>
      <c r="H9" s="55"/>
      <c r="I9" s="29">
        <f t="shared" si="1"/>
        <v>0</v>
      </c>
      <c r="L9" s="9"/>
      <c r="M9" s="38"/>
      <c r="N9" s="38"/>
    </row>
    <row r="10" spans="2:14" ht="17" thickBot="1" x14ac:dyDescent="0.25">
      <c r="B10" s="42" t="s">
        <v>101</v>
      </c>
      <c r="C10" s="52"/>
      <c r="D10" s="31">
        <f t="shared" si="0"/>
        <v>0</v>
      </c>
      <c r="G10" s="44" t="s">
        <v>25</v>
      </c>
      <c r="H10" s="55"/>
      <c r="I10" s="29">
        <f t="shared" si="1"/>
        <v>0</v>
      </c>
      <c r="L10" s="17" t="s">
        <v>43</v>
      </c>
      <c r="M10" s="39">
        <f>M8*12</f>
        <v>0</v>
      </c>
      <c r="N10" s="37">
        <f>N8*12</f>
        <v>0</v>
      </c>
    </row>
    <row r="11" spans="2:14" x14ac:dyDescent="0.2">
      <c r="B11" s="42" t="s">
        <v>32</v>
      </c>
      <c r="C11" s="52"/>
      <c r="D11" s="31">
        <f t="shared" si="0"/>
        <v>0</v>
      </c>
      <c r="G11" s="44" t="s">
        <v>21</v>
      </c>
      <c r="H11" s="55"/>
      <c r="I11" s="29">
        <f t="shared" si="1"/>
        <v>0</v>
      </c>
    </row>
    <row r="12" spans="2:14" x14ac:dyDescent="0.2">
      <c r="B12" s="42" t="s">
        <v>3</v>
      </c>
      <c r="C12" s="52"/>
      <c r="D12" s="31">
        <f t="shared" si="0"/>
        <v>0</v>
      </c>
      <c r="G12" s="44" t="s">
        <v>22</v>
      </c>
      <c r="H12" s="55"/>
      <c r="I12" s="29">
        <f t="shared" si="1"/>
        <v>0</v>
      </c>
    </row>
    <row r="13" spans="2:14" x14ac:dyDescent="0.2">
      <c r="B13" s="42" t="s">
        <v>4</v>
      </c>
      <c r="C13" s="52"/>
      <c r="D13" s="31">
        <f t="shared" si="0"/>
        <v>0</v>
      </c>
      <c r="G13" s="44" t="s">
        <v>23</v>
      </c>
      <c r="H13" s="55"/>
      <c r="I13" s="29">
        <f t="shared" si="1"/>
        <v>0</v>
      </c>
      <c r="L13" s="67" t="s">
        <v>74</v>
      </c>
      <c r="M13" s="67"/>
      <c r="N13" s="67"/>
    </row>
    <row r="14" spans="2:14" x14ac:dyDescent="0.2">
      <c r="B14" s="42" t="s">
        <v>6</v>
      </c>
      <c r="C14" s="52"/>
      <c r="D14" s="31">
        <f t="shared" si="0"/>
        <v>0</v>
      </c>
      <c r="G14" s="44" t="s">
        <v>24</v>
      </c>
      <c r="H14" s="55"/>
      <c r="I14" s="29">
        <f t="shared" si="1"/>
        <v>0</v>
      </c>
      <c r="L14" s="13" t="s">
        <v>77</v>
      </c>
      <c r="M14" s="11" t="s">
        <v>78</v>
      </c>
      <c r="N14" s="13" t="s">
        <v>102</v>
      </c>
    </row>
    <row r="15" spans="2:14" ht="17" thickBot="1" x14ac:dyDescent="0.25">
      <c r="B15" s="43" t="s">
        <v>5</v>
      </c>
      <c r="C15" s="53"/>
      <c r="D15" s="32">
        <f>C15*12</f>
        <v>0</v>
      </c>
      <c r="G15" s="45" t="s">
        <v>27</v>
      </c>
      <c r="H15" s="90"/>
      <c r="I15" s="91">
        <f t="shared" si="1"/>
        <v>0</v>
      </c>
      <c r="L15" s="44" t="s">
        <v>83</v>
      </c>
      <c r="M15" s="28">
        <f>C16*0.2</f>
        <v>0</v>
      </c>
      <c r="N15" s="28">
        <f>SUM(H15:H18)</f>
        <v>0</v>
      </c>
    </row>
    <row r="16" spans="2:14" x14ac:dyDescent="0.2">
      <c r="B16" s="3" t="s">
        <v>7</v>
      </c>
      <c r="C16" s="33">
        <f>SUM(C5:C15)</f>
        <v>0</v>
      </c>
      <c r="D16" s="33">
        <f>SUM(D5:D15)</f>
        <v>0</v>
      </c>
      <c r="G16" s="45" t="s">
        <v>28</v>
      </c>
      <c r="H16" s="90"/>
      <c r="I16" s="91">
        <f t="shared" si="1"/>
        <v>0</v>
      </c>
      <c r="L16" s="44" t="s">
        <v>84</v>
      </c>
      <c r="M16" s="28">
        <f>C16*0.7</f>
        <v>0</v>
      </c>
      <c r="N16" s="28">
        <f>M6</f>
        <v>0</v>
      </c>
    </row>
    <row r="17" spans="2:14" x14ac:dyDescent="0.2">
      <c r="G17" s="45" t="s">
        <v>29</v>
      </c>
      <c r="H17" s="90"/>
      <c r="I17" s="91">
        <f t="shared" si="1"/>
        <v>0</v>
      </c>
      <c r="L17" s="44" t="s">
        <v>85</v>
      </c>
      <c r="M17" s="28">
        <f>C16*0.1</f>
        <v>0</v>
      </c>
      <c r="N17" s="28">
        <f>C16-(N15+N16)</f>
        <v>0</v>
      </c>
    </row>
    <row r="18" spans="2:14" ht="17" thickBot="1" x14ac:dyDescent="0.25">
      <c r="B18" s="66" t="s">
        <v>8</v>
      </c>
      <c r="C18" s="66"/>
      <c r="D18" s="66"/>
      <c r="G18" s="46" t="s">
        <v>30</v>
      </c>
      <c r="H18" s="92"/>
      <c r="I18" s="93">
        <f>H18*12</f>
        <v>0</v>
      </c>
    </row>
    <row r="19" spans="2:14" x14ac:dyDescent="0.2">
      <c r="B19" s="7" t="s">
        <v>57</v>
      </c>
      <c r="C19" s="8" t="s">
        <v>1</v>
      </c>
      <c r="D19" s="7" t="s">
        <v>2</v>
      </c>
      <c r="G19" s="6" t="s">
        <v>7</v>
      </c>
      <c r="H19" s="30">
        <f>SUM(H5:H18)</f>
        <v>0</v>
      </c>
      <c r="I19" s="30">
        <f>SUM(I5:I18)</f>
        <v>0</v>
      </c>
    </row>
    <row r="20" spans="2:14" x14ac:dyDescent="0.2">
      <c r="B20" s="44" t="s">
        <v>9</v>
      </c>
      <c r="C20" s="54"/>
      <c r="D20" s="26">
        <f>C20*12</f>
        <v>0</v>
      </c>
      <c r="L20" s="65" t="s">
        <v>46</v>
      </c>
      <c r="M20" s="65"/>
      <c r="N20" s="65"/>
    </row>
    <row r="21" spans="2:14" x14ac:dyDescent="0.2">
      <c r="B21" s="44" t="s">
        <v>91</v>
      </c>
      <c r="C21" s="54"/>
      <c r="D21" s="26">
        <f t="shared" ref="D21:D42" si="2">C21*12</f>
        <v>0</v>
      </c>
      <c r="G21" s="80" t="s">
        <v>56</v>
      </c>
      <c r="H21" s="80"/>
      <c r="I21" s="80"/>
      <c r="L21" s="21"/>
      <c r="M21" s="22" t="s">
        <v>79</v>
      </c>
      <c r="N21" s="23" t="s">
        <v>80</v>
      </c>
    </row>
    <row r="22" spans="2:14" x14ac:dyDescent="0.2">
      <c r="B22" s="44" t="s">
        <v>100</v>
      </c>
      <c r="C22" s="54"/>
      <c r="D22" s="26">
        <f t="shared" si="2"/>
        <v>0</v>
      </c>
      <c r="G22" s="20" t="s">
        <v>48</v>
      </c>
      <c r="H22" s="75" t="s">
        <v>49</v>
      </c>
      <c r="I22" s="76"/>
      <c r="L22" s="51" t="s">
        <v>59</v>
      </c>
      <c r="M22" s="28">
        <f>M6*3</f>
        <v>0</v>
      </c>
      <c r="N22" s="28">
        <f>H32</f>
        <v>0</v>
      </c>
    </row>
    <row r="23" spans="2:14" x14ac:dyDescent="0.2">
      <c r="B23" s="44" t="s">
        <v>14</v>
      </c>
      <c r="C23" s="54"/>
      <c r="D23" s="26">
        <f t="shared" si="2"/>
        <v>0</v>
      </c>
      <c r="G23" s="44" t="s">
        <v>47</v>
      </c>
      <c r="H23" s="73"/>
      <c r="I23" s="73"/>
      <c r="L23" s="51" t="s">
        <v>60</v>
      </c>
      <c r="M23" s="28">
        <f>M6*6</f>
        <v>0</v>
      </c>
      <c r="N23" s="28">
        <f>H32</f>
        <v>0</v>
      </c>
    </row>
    <row r="24" spans="2:14" x14ac:dyDescent="0.2">
      <c r="B24" s="44" t="s">
        <v>10</v>
      </c>
      <c r="C24" s="54"/>
      <c r="D24" s="26">
        <f t="shared" si="2"/>
        <v>0</v>
      </c>
      <c r="G24" s="44" t="s">
        <v>50</v>
      </c>
      <c r="H24" s="73"/>
      <c r="I24" s="73"/>
    </row>
    <row r="25" spans="2:14" x14ac:dyDescent="0.2">
      <c r="B25" s="44" t="s">
        <v>11</v>
      </c>
      <c r="C25" s="54"/>
      <c r="D25" s="26">
        <f t="shared" si="2"/>
        <v>0</v>
      </c>
      <c r="G25" s="44" t="s">
        <v>27</v>
      </c>
      <c r="H25" s="73"/>
      <c r="I25" s="73"/>
    </row>
    <row r="26" spans="2:14" x14ac:dyDescent="0.2">
      <c r="B26" s="44" t="s">
        <v>98</v>
      </c>
      <c r="C26" s="54"/>
      <c r="D26" s="26">
        <f t="shared" si="2"/>
        <v>0</v>
      </c>
      <c r="G26" s="44" t="s">
        <v>97</v>
      </c>
      <c r="H26" s="73"/>
      <c r="I26" s="73"/>
      <c r="L26" s="67" t="s">
        <v>68</v>
      </c>
      <c r="M26" s="67"/>
      <c r="N26" s="67"/>
    </row>
    <row r="27" spans="2:14" x14ac:dyDescent="0.2">
      <c r="B27" s="44" t="s">
        <v>75</v>
      </c>
      <c r="C27" s="54"/>
      <c r="D27" s="26">
        <f t="shared" si="2"/>
        <v>0</v>
      </c>
      <c r="G27" s="44" t="s">
        <v>51</v>
      </c>
      <c r="H27" s="73"/>
      <c r="I27" s="73"/>
      <c r="L27" s="14"/>
      <c r="M27" s="15" t="s">
        <v>69</v>
      </c>
      <c r="N27" s="13" t="s">
        <v>70</v>
      </c>
    </row>
    <row r="28" spans="2:14" x14ac:dyDescent="0.2">
      <c r="B28" s="44" t="s">
        <v>12</v>
      </c>
      <c r="C28" s="54"/>
      <c r="D28" s="26">
        <f t="shared" si="2"/>
        <v>0</v>
      </c>
      <c r="G28" s="44" t="s">
        <v>52</v>
      </c>
      <c r="H28" s="73"/>
      <c r="I28" s="73"/>
      <c r="L28" s="44" t="s">
        <v>72</v>
      </c>
      <c r="M28" s="40" t="e">
        <f>H32/M6</f>
        <v>#DIV/0!</v>
      </c>
      <c r="N28" s="40" t="e">
        <f>M28/12</f>
        <v>#DIV/0!</v>
      </c>
    </row>
    <row r="29" spans="2:14" x14ac:dyDescent="0.2">
      <c r="B29" s="44" t="s">
        <v>13</v>
      </c>
      <c r="C29" s="54"/>
      <c r="D29" s="26">
        <f t="shared" si="2"/>
        <v>0</v>
      </c>
      <c r="G29" s="44" t="s">
        <v>53</v>
      </c>
      <c r="H29" s="73"/>
      <c r="I29" s="73"/>
      <c r="L29" s="45" t="s">
        <v>71</v>
      </c>
      <c r="M29" s="40" t="e">
        <f>H32/N6</f>
        <v>#DIV/0!</v>
      </c>
      <c r="N29" s="40" t="e">
        <f>M29/12</f>
        <v>#DIV/0!</v>
      </c>
    </row>
    <row r="30" spans="2:14" x14ac:dyDescent="0.2">
      <c r="B30" s="44" t="s">
        <v>32</v>
      </c>
      <c r="C30" s="54"/>
      <c r="D30" s="26">
        <f t="shared" si="2"/>
        <v>0</v>
      </c>
      <c r="G30" s="44" t="s">
        <v>54</v>
      </c>
      <c r="H30" s="73"/>
      <c r="I30" s="73"/>
      <c r="M30" s="4"/>
      <c r="N30" s="4"/>
    </row>
    <row r="31" spans="2:14" ht="17" thickBot="1" x14ac:dyDescent="0.25">
      <c r="B31" s="44" t="s">
        <v>92</v>
      </c>
      <c r="C31" s="54"/>
      <c r="D31" s="26">
        <f t="shared" si="2"/>
        <v>0</v>
      </c>
      <c r="G31" s="47" t="s">
        <v>55</v>
      </c>
      <c r="H31" s="77"/>
      <c r="I31" s="78"/>
      <c r="L31" s="4"/>
    </row>
    <row r="32" spans="2:14" x14ac:dyDescent="0.2">
      <c r="B32" s="44" t="s">
        <v>34</v>
      </c>
      <c r="C32" s="54"/>
      <c r="D32" s="26">
        <f t="shared" si="2"/>
        <v>0</v>
      </c>
      <c r="G32" s="6" t="s">
        <v>7</v>
      </c>
      <c r="H32" s="79">
        <f>SUM(H23:I30)</f>
        <v>0</v>
      </c>
      <c r="I32" s="79"/>
    </row>
    <row r="33" spans="2:14" x14ac:dyDescent="0.2">
      <c r="B33" s="44" t="s">
        <v>99</v>
      </c>
      <c r="C33" s="54"/>
      <c r="D33" s="26">
        <f t="shared" si="2"/>
        <v>0</v>
      </c>
      <c r="G33" s="5" t="s">
        <v>61</v>
      </c>
      <c r="H33" s="84">
        <f>H32+H31</f>
        <v>0</v>
      </c>
      <c r="I33" s="84"/>
      <c r="L33" s="67" t="s">
        <v>67</v>
      </c>
      <c r="M33" s="67"/>
      <c r="N33" s="67"/>
    </row>
    <row r="34" spans="2:14" x14ac:dyDescent="0.2">
      <c r="B34" s="44" t="s">
        <v>35</v>
      </c>
      <c r="C34" s="54"/>
      <c r="D34" s="26">
        <f t="shared" si="2"/>
        <v>0</v>
      </c>
      <c r="L34" s="49" t="s">
        <v>65</v>
      </c>
      <c r="M34" s="68">
        <f>H33</f>
        <v>0</v>
      </c>
      <c r="N34" s="68"/>
    </row>
    <row r="35" spans="2:14" ht="17" thickBot="1" x14ac:dyDescent="0.25">
      <c r="B35" s="44" t="s">
        <v>76</v>
      </c>
      <c r="C35" s="54"/>
      <c r="D35" s="26">
        <f t="shared" si="2"/>
        <v>0</v>
      </c>
      <c r="G35" s="81" t="s">
        <v>86</v>
      </c>
      <c r="H35" s="82"/>
      <c r="I35" s="83"/>
      <c r="L35" s="50" t="s">
        <v>66</v>
      </c>
      <c r="M35" s="69">
        <f>H44</f>
        <v>0</v>
      </c>
      <c r="N35" s="70"/>
    </row>
    <row r="36" spans="2:14" x14ac:dyDescent="0.2">
      <c r="B36" s="44" t="s">
        <v>95</v>
      </c>
      <c r="C36" s="54"/>
      <c r="D36" s="26">
        <f t="shared" si="2"/>
        <v>0</v>
      </c>
      <c r="G36" s="7" t="s">
        <v>48</v>
      </c>
      <c r="H36" s="74" t="s">
        <v>49</v>
      </c>
      <c r="I36" s="74"/>
      <c r="L36" s="16" t="s">
        <v>73</v>
      </c>
      <c r="M36" s="71">
        <f>M34-M35</f>
        <v>0</v>
      </c>
      <c r="N36" s="71"/>
    </row>
    <row r="37" spans="2:14" x14ac:dyDescent="0.2">
      <c r="B37" s="45" t="s">
        <v>96</v>
      </c>
      <c r="C37" s="86"/>
      <c r="D37" s="87">
        <f t="shared" si="2"/>
        <v>0</v>
      </c>
      <c r="G37" s="44" t="s">
        <v>16</v>
      </c>
      <c r="H37" s="73"/>
      <c r="I37" s="73"/>
    </row>
    <row r="38" spans="2:14" x14ac:dyDescent="0.2">
      <c r="B38" s="45" t="s">
        <v>93</v>
      </c>
      <c r="C38" s="86"/>
      <c r="D38" s="87">
        <f t="shared" si="2"/>
        <v>0</v>
      </c>
      <c r="G38" s="44" t="s">
        <v>17</v>
      </c>
      <c r="H38" s="73"/>
      <c r="I38" s="73"/>
    </row>
    <row r="39" spans="2:14" x14ac:dyDescent="0.2">
      <c r="B39" s="45" t="s">
        <v>36</v>
      </c>
      <c r="C39" s="86"/>
      <c r="D39" s="87">
        <f t="shared" si="2"/>
        <v>0</v>
      </c>
      <c r="G39" s="44" t="s">
        <v>19</v>
      </c>
      <c r="H39" s="73"/>
      <c r="I39" s="73"/>
      <c r="L39" s="67" t="s">
        <v>45</v>
      </c>
      <c r="M39" s="67"/>
      <c r="N39" s="67"/>
    </row>
    <row r="40" spans="2:14" x14ac:dyDescent="0.2">
      <c r="B40" s="45" t="s">
        <v>94</v>
      </c>
      <c r="C40" s="86"/>
      <c r="D40" s="87">
        <f t="shared" si="2"/>
        <v>0</v>
      </c>
      <c r="G40" s="44" t="s">
        <v>26</v>
      </c>
      <c r="H40" s="73"/>
      <c r="I40" s="73"/>
      <c r="L40" s="56" t="e">
        <f>IF((M6/M5)&lt;=0.7,"Hospodaříš skvěle","")</f>
        <v>#DIV/0!</v>
      </c>
      <c r="M40" s="57"/>
      <c r="N40" s="58"/>
    </row>
    <row r="41" spans="2:14" x14ac:dyDescent="0.2">
      <c r="B41" s="45" t="s">
        <v>37</v>
      </c>
      <c r="C41" s="86"/>
      <c r="D41" s="87">
        <f t="shared" si="2"/>
        <v>0</v>
      </c>
      <c r="G41" s="44" t="s">
        <v>62</v>
      </c>
      <c r="H41" s="73"/>
      <c r="I41" s="73"/>
      <c r="L41" s="59" t="e">
        <f>IF(AND(M6/M5&gt;0.7,M6/M5&lt;=0.9),"Žiješ lehce nad své finanční poměry","")</f>
        <v>#DIV/0!</v>
      </c>
      <c r="M41" s="60"/>
      <c r="N41" s="61"/>
    </row>
    <row r="42" spans="2:14" x14ac:dyDescent="0.2">
      <c r="B42" s="45" t="s">
        <v>38</v>
      </c>
      <c r="C42" s="86"/>
      <c r="D42" s="87">
        <f t="shared" si="2"/>
        <v>0</v>
      </c>
      <c r="G42" s="44" t="s">
        <v>63</v>
      </c>
      <c r="H42" s="73"/>
      <c r="I42" s="73"/>
      <c r="L42" s="62" t="e">
        <f>IF(M6/M5&gt;0.9,"Žiješ nad své finanční poměry","")</f>
        <v>#DIV/0!</v>
      </c>
      <c r="M42" s="63"/>
      <c r="N42" s="64"/>
    </row>
    <row r="43" spans="2:14" ht="17" thickBot="1" x14ac:dyDescent="0.25">
      <c r="B43" s="46" t="s">
        <v>39</v>
      </c>
      <c r="C43" s="88"/>
      <c r="D43" s="89">
        <f>C43*12</f>
        <v>0</v>
      </c>
      <c r="G43" s="48" t="s">
        <v>64</v>
      </c>
      <c r="H43" s="85"/>
      <c r="I43" s="85"/>
    </row>
    <row r="44" spans="2:14" x14ac:dyDescent="0.2">
      <c r="B44" s="6" t="s">
        <v>7</v>
      </c>
      <c r="C44" s="27">
        <f>SUM(C20:C43)</f>
        <v>0</v>
      </c>
      <c r="D44" s="27">
        <f>SUM(D20:D43)</f>
        <v>0</v>
      </c>
      <c r="G44" s="6"/>
      <c r="H44" s="79">
        <f>SUM(H37:I43)</f>
        <v>0</v>
      </c>
      <c r="I44" s="79"/>
    </row>
    <row r="46" spans="2:14" x14ac:dyDescent="0.2">
      <c r="B46" s="2"/>
    </row>
  </sheetData>
  <sheetProtection algorithmName="SHA-512" hashValue="RieX38WzT+wPg8faRpTWGugJNcF06xjZ7Sp5dDKZdVgOLWBgK7kRG925nOJcAM95abgHsxu6L6TvHSh5ql7HEQ==" saltValue="PSOxYkFSneApJnvtMSMEFw==" spinCount="100000" sheet="1" objects="1" scenarios="1"/>
  <mergeCells count="40">
    <mergeCell ref="H43:I43"/>
    <mergeCell ref="H44:I44"/>
    <mergeCell ref="H38:I38"/>
    <mergeCell ref="H39:I39"/>
    <mergeCell ref="H40:I40"/>
    <mergeCell ref="H41:I41"/>
    <mergeCell ref="H42:I42"/>
    <mergeCell ref="L1:N1"/>
    <mergeCell ref="L13:N13"/>
    <mergeCell ref="L20:N20"/>
    <mergeCell ref="H33:I33"/>
    <mergeCell ref="H29:I29"/>
    <mergeCell ref="B1:D1"/>
    <mergeCell ref="H37:I37"/>
    <mergeCell ref="H36:I36"/>
    <mergeCell ref="G3:I3"/>
    <mergeCell ref="H22:I22"/>
    <mergeCell ref="H23:I23"/>
    <mergeCell ref="H24:I24"/>
    <mergeCell ref="H26:I26"/>
    <mergeCell ref="H25:I25"/>
    <mergeCell ref="H27:I27"/>
    <mergeCell ref="H28:I28"/>
    <mergeCell ref="H30:I30"/>
    <mergeCell ref="H31:I31"/>
    <mergeCell ref="H32:I32"/>
    <mergeCell ref="G21:I21"/>
    <mergeCell ref="G35:I35"/>
    <mergeCell ref="L40:N40"/>
    <mergeCell ref="L41:N41"/>
    <mergeCell ref="L42:N42"/>
    <mergeCell ref="B3:D3"/>
    <mergeCell ref="B18:D18"/>
    <mergeCell ref="L39:N39"/>
    <mergeCell ref="L33:N33"/>
    <mergeCell ref="M34:N34"/>
    <mergeCell ref="M35:N35"/>
    <mergeCell ref="L26:N26"/>
    <mergeCell ref="M36:N36"/>
    <mergeCell ref="L3:N3"/>
  </mergeCells>
  <conditionalFormatting sqref="M8">
    <cfRule type="colorScale" priority="13">
      <colorScale>
        <cfvo type="formula" val="&quot;&gt;0&quot;"/>
        <cfvo type="formula" val="&quot;&lt;0&quot;"/>
        <color rgb="FF00DF04"/>
        <color rgb="FFFF0000"/>
      </colorScale>
    </cfRule>
    <cfRule type="cellIs" dxfId="14" priority="14" stopIfTrue="1" operator="greaterThan">
      <formula>0</formula>
    </cfRule>
    <cfRule type="cellIs" dxfId="13" priority="15" operator="lessThan">
      <formula>0</formula>
    </cfRule>
    <cfRule type="aboveAverage" dxfId="12" priority="17"/>
  </conditionalFormatting>
  <conditionalFormatting sqref="M10">
    <cfRule type="cellIs" dxfId="11" priority="11" stopIfTrue="1" operator="greaterThan">
      <formula>0</formula>
    </cfRule>
    <cfRule type="cellIs" dxfId="10" priority="12" operator="lessThan">
      <formula>0</formula>
    </cfRule>
  </conditionalFormatting>
  <conditionalFormatting sqref="M36:N36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N8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N10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N15">
    <cfRule type="cellIs" dxfId="3" priority="4" operator="lessThan">
      <formula>$M$15</formula>
    </cfRule>
  </conditionalFormatting>
  <conditionalFormatting sqref="N16">
    <cfRule type="cellIs" dxfId="2" priority="3" operator="greaterThan">
      <formula>$M$16</formula>
    </cfRule>
  </conditionalFormatting>
  <conditionalFormatting sqref="N22">
    <cfRule type="cellIs" dxfId="1" priority="2" operator="lessThan">
      <formula>$M$22</formula>
    </cfRule>
  </conditionalFormatting>
  <conditionalFormatting sqref="N23">
    <cfRule type="cellIs" dxfId="0" priority="1" operator="lessThan">
      <formula>$M$23</formula>
    </cfRule>
  </conditionalFormatting>
  <pageMargins left="0.7" right="0.7" top="0.75" bottom="0.75" header="0.3" footer="0.3"/>
  <pageSetup paperSize="9" orientation="portrait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Janoušek</dc:creator>
  <cp:lastModifiedBy>Jakub Janoušek</cp:lastModifiedBy>
  <cp:lastPrinted>2024-07-24T13:12:31Z</cp:lastPrinted>
  <dcterms:created xsi:type="dcterms:W3CDTF">2024-05-15T15:18:44Z</dcterms:created>
  <dcterms:modified xsi:type="dcterms:W3CDTF">2024-09-10T08:25:25Z</dcterms:modified>
</cp:coreProperties>
</file>